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Gabinete\Desktop\"/>
    </mc:Choice>
  </mc:AlternateContent>
  <bookViews>
    <workbookView xWindow="0" yWindow="0" windowWidth="28800" windowHeight="12210"/>
  </bookViews>
  <sheets>
    <sheet name="1.2(18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._IMPUESTOS_SOBRE_COMBUSTIBLES_Y_GAS_NATURAL">[4]C!$B$27:$N$27</definedName>
    <definedName name="_._IMPUESTOS_SOBRE_ENERGIA_ELECTRICA">[4]C!$B$28:$N$28</definedName>
    <definedName name="_com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R">#REF!</definedName>
    <definedName name="_Sort" hidden="1">#REF!</definedName>
    <definedName name="A">#REF!</definedName>
    <definedName name="ACwvu.PLA1." hidden="1">'[4]COP FED'!#REF!</definedName>
    <definedName name="ACwvu.PLA2." hidden="1">'[4]COP FED'!$A$1:$N$49</definedName>
    <definedName name="_xlnm.Extract">#REF!</definedName>
    <definedName name="_xlnm.Print_Area">'[4]Fto. a partir del impuesto'!$D$7:$D$50</definedName>
    <definedName name="B">#REF!</definedName>
    <definedName name="Base_datos_IM">#REF!</definedName>
    <definedName name="_xlnm.Database">#REF!</definedName>
    <definedName name="BORRAR">#REF!</definedName>
    <definedName name="C_">#REF!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'[5]IPV-BAPRO'!#REF!</definedName>
    <definedName name="Comisiones">#REF!</definedName>
    <definedName name="COPA">#N/A</definedName>
    <definedName name="COPARTICIPACION_FEDERAL__LEY_N__23548">[4]C!$B$13:$N$13</definedName>
    <definedName name="_xlnm.Criteria">#REF!</definedName>
    <definedName name="Criterios_IM">#REF!</definedName>
    <definedName name="D">#REF!</definedName>
    <definedName name="DDDDDDDDDDDDDDDDD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DDDDDDDDDDDDDDD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iciembre">[6]Tasas!$C$7</definedName>
    <definedName name="E">#REF!</definedName>
    <definedName name="EXCEDENTE_DEL_10__SEGUN_EL_TOPE_ASIGNADO_A__BUENOS_AIRES__LEY_N__23621">[4]C!$B$18:$N$18</definedName>
    <definedName name="Extracción_IM">#REF!</definedName>
    <definedName name="Fecha_primer_pago">'[5]IPV-BAPRO'!#REF!</definedName>
    <definedName name="fff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f">#REF!</definedName>
    <definedName name="FONDO_COMPENSADOR_DE_DESEQUILIBRIOS_FISCALES_PROVINCIALES">[4]C!$B$15:$N$15</definedName>
    <definedName name="FONDO_EDUCATIVO__LEY_N__23906_ART._3_Y_4">[4]C!$B$16:$N$16</definedName>
    <definedName name="FONDO_ESPECIAL_DE_DESARROLLO_ELECTRICO_DEL_INTERIOR__LEYES_NROS._23966_ART._19_Y_24065">[4]C!$B$26:$N$26</definedName>
    <definedName name="FONDO_NACIONAL_DE_LA_VIVIENDA__LEY_N__23966_ART._18">[4]C!$B$25:$N$25</definedName>
    <definedName name="G">#REF!</definedName>
    <definedName name="H">#REF!</definedName>
    <definedName name="hhfhfh">#REF!</definedName>
    <definedName name="I">#REF!</definedName>
    <definedName name="IMPRIMIR">#REF!</definedName>
    <definedName name="J">#REF!</definedName>
    <definedName name="jjjjjjjj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jjjjjj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unio">[6]Tasas!$C$5</definedName>
    <definedName name="K">#REF!</definedName>
    <definedName name="L_">#REF!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>#REF!</definedName>
    <definedName name="marzo">[6]Tasas!$C$4</definedName>
    <definedName name="N">#REF!</definedName>
    <definedName name="O">#REF!</definedName>
    <definedName name="OBRAS_DE_INFRAESTRUCTURA__LEY_N__23966_ART._19">[4]C!$B$23:$N$23</definedName>
    <definedName name="OBRAS_DE_INFRAESTRUCTURA_BASICA_SOCIAL_Y_NECESIDADES_BASICAS_INSATISFECHAS__LEY_N__23621">[4]C!$B$17:$N$17</definedName>
    <definedName name="ORGANISMOS_DE_VIALIDAD__LEY_N__23966_ART._19">[4]C!$B$24:$N$24</definedName>
    <definedName name="P">#REF!</definedName>
    <definedName name="pagos_por_año">'[5]IPV-BAPRO'!#REF!</definedName>
    <definedName name="Plazo_en_años">'[5]IPV-BAPRO'!#REF!</definedName>
    <definedName name="prueba">#REF!</definedName>
    <definedName name="Q">#REF!</definedName>
    <definedName name="reunion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eunion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wvu.PLA2." hidden="1">'[4]COP FED'!#REF!</definedName>
    <definedName name="S">#REF!</definedName>
    <definedName name="SEGURIDAD_SOCIAL___BS._PERS._NO_INCORP._AL_PROCESO_ECONOMICO__LEY_N__23966__ART._30">[4]C!$B$22:$N$22</definedName>
    <definedName name="SEGURIDAD_SOCIAL___IVA__LEY_N__23966_ART._5_PTO._2">[4]C!$B$21:$N$21</definedName>
    <definedName name="setiembre">[6]Tasas!$C$6</definedName>
    <definedName name="SI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I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UMA_FIJA_FINANCIADA_CON__LA_COPARTICIPACION_FEDERAL_DE_NACION__LEY_N__23621_ART._1">[4]C!$B$19:$N$19</definedName>
    <definedName name="Swvu.PLA1." hidden="1">'[4]COP FED'!#REF!</definedName>
    <definedName name="Swvu.PLA2." hidden="1">'[4]COP FED'!$A$1:$N$49</definedName>
    <definedName name="T">#REF!</definedName>
    <definedName name="tasa_interes_anual">'[5]IPV-BAPRO'!#REF!</definedName>
    <definedName name="_xlnm.Print_Titles">'[4]Fto. a partir del impuesto'!$A$1:$A$65536</definedName>
    <definedName name="TOTAL">[4]C!$B$32:$N$32</definedName>
    <definedName name="TRANSFERENCIA_DE_SERVICIOS__LEY_N__24049_Y_COMPLEMENTARIAS">[4]C!$B$14:$N$14</definedName>
    <definedName name="ty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ty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U">#REF!</definedName>
    <definedName name="V">#REF!</definedName>
    <definedName name="venc1">[6]Tasas!$B$4</definedName>
    <definedName name="venc2">[6]Tasas!$B$5</definedName>
    <definedName name="venc3">[6]Tasas!$B$6</definedName>
    <definedName name="venc4">[6]Tasas!$B$7</definedName>
    <definedName name="W">#REF!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>#REF!</definedName>
    <definedName name="Y">#REF!</definedName>
    <definedName name="YY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YY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N43" i="1"/>
  <c r="M43" i="1"/>
  <c r="L43" i="1"/>
  <c r="O42" i="1"/>
  <c r="N42" i="1"/>
  <c r="M42" i="1"/>
  <c r="M40" i="1" s="1"/>
  <c r="L42" i="1"/>
  <c r="P42" i="1" s="1"/>
  <c r="J42" i="1"/>
  <c r="I42" i="1"/>
  <c r="I40" i="1" s="1"/>
  <c r="H42" i="1"/>
  <c r="G42" i="1"/>
  <c r="K42" i="1" s="1"/>
  <c r="E42" i="1"/>
  <c r="D42" i="1"/>
  <c r="C42" i="1"/>
  <c r="B42" i="1"/>
  <c r="F42" i="1" s="1"/>
  <c r="O41" i="1"/>
  <c r="N41" i="1"/>
  <c r="M41" i="1"/>
  <c r="L41" i="1"/>
  <c r="L40" i="1" s="1"/>
  <c r="J41" i="1"/>
  <c r="I41" i="1"/>
  <c r="H41" i="1"/>
  <c r="H40" i="1" s="1"/>
  <c r="G41" i="1"/>
  <c r="K41" i="1" s="1"/>
  <c r="K40" i="1" s="1"/>
  <c r="E41" i="1"/>
  <c r="E40" i="1" s="1"/>
  <c r="D41" i="1"/>
  <c r="D40" i="1" s="1"/>
  <c r="C41" i="1"/>
  <c r="B41" i="1"/>
  <c r="F41" i="1" s="1"/>
  <c r="F40" i="1" s="1"/>
  <c r="O40" i="1"/>
  <c r="N40" i="1"/>
  <c r="J40" i="1"/>
  <c r="G40" i="1"/>
  <c r="C40" i="1"/>
  <c r="B40" i="1"/>
  <c r="O39" i="1"/>
  <c r="N39" i="1"/>
  <c r="M39" i="1"/>
  <c r="L39" i="1"/>
  <c r="P39" i="1" s="1"/>
  <c r="J39" i="1"/>
  <c r="I39" i="1"/>
  <c r="H39" i="1"/>
  <c r="G39" i="1"/>
  <c r="K39" i="1" s="1"/>
  <c r="E39" i="1"/>
  <c r="D39" i="1"/>
  <c r="C39" i="1"/>
  <c r="B39" i="1"/>
  <c r="F39" i="1" s="1"/>
  <c r="O38" i="1"/>
  <c r="N38" i="1"/>
  <c r="M38" i="1"/>
  <c r="L38" i="1"/>
  <c r="P38" i="1" s="1"/>
  <c r="J38" i="1"/>
  <c r="I38" i="1"/>
  <c r="H38" i="1"/>
  <c r="G38" i="1"/>
  <c r="K38" i="1" s="1"/>
  <c r="E38" i="1"/>
  <c r="D38" i="1"/>
  <c r="C38" i="1"/>
  <c r="B38" i="1"/>
  <c r="F38" i="1" s="1"/>
  <c r="O35" i="1"/>
  <c r="N35" i="1"/>
  <c r="M35" i="1"/>
  <c r="L35" i="1"/>
  <c r="P35" i="1" s="1"/>
  <c r="K35" i="1"/>
  <c r="E35" i="1"/>
  <c r="D35" i="1"/>
  <c r="C35" i="1"/>
  <c r="B35" i="1"/>
  <c r="F35" i="1" s="1"/>
  <c r="O34" i="1"/>
  <c r="N34" i="1"/>
  <c r="M34" i="1"/>
  <c r="L34" i="1"/>
  <c r="P34" i="1" s="1"/>
  <c r="K34" i="1"/>
  <c r="E34" i="1"/>
  <c r="D34" i="1"/>
  <c r="C34" i="1"/>
  <c r="B34" i="1"/>
  <c r="F34" i="1" s="1"/>
  <c r="O33" i="1"/>
  <c r="N33" i="1"/>
  <c r="M33" i="1"/>
  <c r="L33" i="1"/>
  <c r="P33" i="1" s="1"/>
  <c r="K33" i="1"/>
  <c r="E33" i="1"/>
  <c r="D33" i="1"/>
  <c r="D31" i="1" s="1"/>
  <c r="D29" i="1" s="1"/>
  <c r="D27" i="1" s="1"/>
  <c r="C33" i="1"/>
  <c r="B33" i="1"/>
  <c r="F33" i="1" s="1"/>
  <c r="O32" i="1"/>
  <c r="N32" i="1"/>
  <c r="M32" i="1"/>
  <c r="L32" i="1"/>
  <c r="P32" i="1" s="1"/>
  <c r="K32" i="1"/>
  <c r="E32" i="1"/>
  <c r="E31" i="1" s="1"/>
  <c r="E29" i="1" s="1"/>
  <c r="E27" i="1" s="1"/>
  <c r="D32" i="1"/>
  <c r="C32" i="1"/>
  <c r="C31" i="1" s="1"/>
  <c r="C29" i="1" s="1"/>
  <c r="B32" i="1"/>
  <c r="F32" i="1" s="1"/>
  <c r="O31" i="1"/>
  <c r="N31" i="1"/>
  <c r="M31" i="1"/>
  <c r="L31" i="1"/>
  <c r="P31" i="1" s="1"/>
  <c r="K31" i="1"/>
  <c r="B31" i="1"/>
  <c r="B29" i="1" s="1"/>
  <c r="O30" i="1"/>
  <c r="N30" i="1"/>
  <c r="M30" i="1"/>
  <c r="L30" i="1"/>
  <c r="P30" i="1" s="1"/>
  <c r="K30" i="1"/>
  <c r="F30" i="1"/>
  <c r="O29" i="1"/>
  <c r="N29" i="1"/>
  <c r="M29" i="1"/>
  <c r="L29" i="1"/>
  <c r="L27" i="1" s="1"/>
  <c r="K29" i="1"/>
  <c r="O28" i="1"/>
  <c r="O27" i="1" s="1"/>
  <c r="O36" i="1" s="1"/>
  <c r="O37" i="1" s="1"/>
  <c r="N28" i="1"/>
  <c r="M28" i="1"/>
  <c r="L28" i="1"/>
  <c r="P28" i="1" s="1"/>
  <c r="J28" i="1"/>
  <c r="I28" i="1"/>
  <c r="H28" i="1"/>
  <c r="G28" i="1"/>
  <c r="G27" i="1" s="1"/>
  <c r="E28" i="1"/>
  <c r="D28" i="1"/>
  <c r="C28" i="1"/>
  <c r="B28" i="1"/>
  <c r="F28" i="1" s="1"/>
  <c r="N27" i="1"/>
  <c r="N36" i="1" s="1"/>
  <c r="N37" i="1" s="1"/>
  <c r="M27" i="1"/>
  <c r="M36" i="1" s="1"/>
  <c r="M37" i="1" s="1"/>
  <c r="J27" i="1"/>
  <c r="J36" i="1" s="1"/>
  <c r="I27" i="1"/>
  <c r="I36" i="1" s="1"/>
  <c r="H27" i="1"/>
  <c r="H36" i="1" s="1"/>
  <c r="F25" i="1"/>
  <c r="F24" i="1"/>
  <c r="F23" i="1"/>
  <c r="E22" i="1"/>
  <c r="D22" i="1"/>
  <c r="C22" i="1"/>
  <c r="B22" i="1"/>
  <c r="B20" i="1" s="1"/>
  <c r="F20" i="1" s="1"/>
  <c r="F21" i="1"/>
  <c r="E20" i="1"/>
  <c r="D20" i="1"/>
  <c r="D13" i="1" s="1"/>
  <c r="C20" i="1"/>
  <c r="F19" i="1"/>
  <c r="F18" i="1"/>
  <c r="F17" i="1"/>
  <c r="F16" i="1"/>
  <c r="F15" i="1"/>
  <c r="F14" i="1"/>
  <c r="E14" i="1"/>
  <c r="D14" i="1"/>
  <c r="C14" i="1"/>
  <c r="B14" i="1"/>
  <c r="E13" i="1"/>
  <c r="C13" i="1"/>
  <c r="K27" i="1" l="1"/>
  <c r="G36" i="1"/>
  <c r="B13" i="1"/>
  <c r="H43" i="1"/>
  <c r="H37" i="1"/>
  <c r="F29" i="1"/>
  <c r="B27" i="1"/>
  <c r="I37" i="1"/>
  <c r="I43" i="1"/>
  <c r="E36" i="1"/>
  <c r="D36" i="1"/>
  <c r="J37" i="1"/>
  <c r="J43" i="1"/>
  <c r="C27" i="1"/>
  <c r="C36" i="1" s="1"/>
  <c r="P27" i="1"/>
  <c r="L36" i="1"/>
  <c r="F22" i="1"/>
  <c r="K28" i="1"/>
  <c r="P29" i="1"/>
  <c r="F31" i="1"/>
  <c r="P41" i="1"/>
  <c r="P40" i="1" s="1"/>
  <c r="C43" i="1" l="1"/>
  <c r="C37" i="1"/>
  <c r="D43" i="1"/>
  <c r="D37" i="1"/>
  <c r="F27" i="1"/>
  <c r="B36" i="1"/>
  <c r="F13" i="1"/>
  <c r="E37" i="1"/>
  <c r="E43" i="1"/>
  <c r="G43" i="1"/>
  <c r="K36" i="1"/>
  <c r="K43" i="1" s="1"/>
  <c r="G37" i="1"/>
  <c r="K37" i="1" s="1"/>
  <c r="P36" i="1"/>
  <c r="P43" i="1" s="1"/>
  <c r="L37" i="1"/>
  <c r="P37" i="1" s="1"/>
  <c r="B37" i="1" l="1"/>
  <c r="F37" i="1" s="1"/>
  <c r="B43" i="1"/>
  <c r="F36" i="1"/>
  <c r="F43" i="1" s="1"/>
</calcChain>
</file>

<file path=xl/sharedStrings.xml><?xml version="1.0" encoding="utf-8"?>
<sst xmlns="http://schemas.openxmlformats.org/spreadsheetml/2006/main" count="73" uniqueCount="50">
  <si>
    <t>ANEXO I</t>
  </si>
  <si>
    <t>ADMINISTRACION PUBLICA NO FINANCIERA</t>
  </si>
  <si>
    <t>PLANILLA 1.2</t>
  </si>
  <si>
    <t>TERCER TRIMESTRE ACUMULADO DE 2018</t>
  </si>
  <si>
    <t>DEVENGADO</t>
  </si>
  <si>
    <t>EN MILLONES DE $</t>
  </si>
  <si>
    <t>PROVINCIA  DE TIERRA DEL FUEGO, ANTARTIDA E ISLAS DEL ATLANTICO SUR</t>
  </si>
  <si>
    <t>GASTOS FINANCIADOS POR PROGRAMAS INTERNACIONALES DE CREDITO</t>
  </si>
  <si>
    <t>GASTOS EN INFRAESTRUCTURA SOCIAL BASICA FINANCIADOS POR OTROS ENDEUDAMIENTOS</t>
  </si>
  <si>
    <t>GASTOS DE CAPITAL FINANCIADOS POR OTRAS FUENTES FINANCIERAS</t>
  </si>
  <si>
    <t>CONCEPTO</t>
  </si>
  <si>
    <t>ADMINIST. CENTRAL</t>
  </si>
  <si>
    <t>ORG. DESCENT.</t>
  </si>
  <si>
    <t>FDOS. FIDUC
Y CTAS. ESP</t>
  </si>
  <si>
    <t>INST. DE SEG.
SOCIAL</t>
  </si>
  <si>
    <t>SUBTOTAL</t>
  </si>
  <si>
    <t>(1)</t>
  </si>
  <si>
    <t>(2)</t>
  </si>
  <si>
    <t>(3)</t>
  </si>
  <si>
    <t>(4)</t>
  </si>
  <si>
    <t>(5)=(1+2+3+4)</t>
  </si>
  <si>
    <t>I. GASTOS CORRIENTES</t>
  </si>
  <si>
    <r>
      <t xml:space="preserve">    . </t>
    </r>
    <r>
      <rPr>
        <b/>
        <u/>
        <sz val="22"/>
        <rFont val="Arial"/>
        <family val="2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</si>
  <si>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</si>
  <si>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</si>
  <si>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</si>
  <si>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22"/>
        <rFont val="Arial"/>
        <family val="2"/>
      </rPr>
      <t>Rentas de la Propiedad</t>
    </r>
  </si>
  <si>
    <r>
      <t xml:space="preserve">    . </t>
    </r>
    <r>
      <rPr>
        <b/>
        <u/>
        <sz val="22"/>
        <rFont val="Arial"/>
        <family val="2"/>
      </rPr>
      <t>Prestaciones de la Seguridad Social</t>
    </r>
  </si>
  <si>
    <r>
      <t xml:space="preserve">    . </t>
    </r>
    <r>
      <rPr>
        <b/>
        <u/>
        <sz val="22"/>
        <rFont val="Arial"/>
        <family val="2"/>
      </rPr>
      <t>Transferencias Corrientes</t>
    </r>
  </si>
  <si>
    <t xml:space="preserve">        - Al Sector Privado</t>
  </si>
  <si>
    <t xml:space="preserve">        - Al Sector Público</t>
  </si>
  <si>
    <t xml:space="preserve">           . Municipios</t>
  </si>
  <si>
    <t xml:space="preserve">           . Otros</t>
  </si>
  <si>
    <t xml:space="preserve">        - Al Sector Externo</t>
  </si>
  <si>
    <t>II. GASTOS DE CAPITAL</t>
  </si>
  <si>
    <r>
      <t xml:space="preserve">      . </t>
    </r>
    <r>
      <rPr>
        <b/>
        <u/>
        <sz val="22"/>
        <rFont val="Arial"/>
        <family val="2"/>
      </rPr>
      <t>Inversión Real Directa</t>
    </r>
  </si>
  <si>
    <r>
      <t xml:space="preserve">      . </t>
    </r>
    <r>
      <rPr>
        <b/>
        <u/>
        <sz val="22"/>
        <rFont val="Arial"/>
        <family val="2"/>
      </rPr>
      <t>Transferencias de Capital</t>
    </r>
  </si>
  <si>
    <t xml:space="preserve">           . A Municipios</t>
  </si>
  <si>
    <t xml:space="preserve">           . Otros </t>
  </si>
  <si>
    <r>
      <t xml:space="preserve">      . </t>
    </r>
    <r>
      <rPr>
        <b/>
        <u/>
        <sz val="22"/>
        <rFont val="Arial"/>
        <family val="2"/>
      </rPr>
      <t>Inversión Financiera</t>
    </r>
  </si>
  <si>
    <t xml:space="preserve"> III. GASTOS TOTALES (II+V)</t>
  </si>
  <si>
    <t xml:space="preserve"> IV. GASTOS PRIMARIOS (VII - Rentas de la Propiedad)</t>
  </si>
  <si>
    <t xml:space="preserve"> V. CONTRIBUCIONES FIGURATIVAS </t>
  </si>
  <si>
    <t xml:space="preserve"> VI. GASTOS  FIGURATIVOS </t>
  </si>
  <si>
    <t>VII. ENDEUDAMIENTO APLICADO A GASTOS I Y II</t>
  </si>
  <si>
    <t>. Desembolsado en el ejercicio</t>
  </si>
  <si>
    <t>. Desembolsado en ejerc. anteriores y no utilizados</t>
  </si>
  <si>
    <t>VIII. OTRAS FTES FINANC.APLICADAS A GASTOS I Y II</t>
  </si>
  <si>
    <t>(VII) se refiere solo a financiamiento proveniente de Programas con Financiamiento de Org.Internacionales de Crédito y a otros financiamientos destinados a obras de infraestructura social básica.</t>
  </si>
  <si>
    <t>(VIII) se refiere a disminución de activos financieros y otros endeudamientos distintos a los incluidos en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</si>
</sst>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Courier"/>
    </font>
    <font>
      <sz val="10"/>
      <name val="Courier"/>
      <family val="3"/>
    </font>
    <font>
      <b/>
      <u/>
      <sz val="28"/>
      <name val="Arial"/>
      <family val="2"/>
    </font>
    <font>
      <sz val="22"/>
      <name val="Courier"/>
      <family val="3"/>
    </font>
    <font>
      <b/>
      <sz val="28"/>
      <name val="Arial"/>
      <family val="2"/>
    </font>
    <font>
      <sz val="28"/>
      <name val="Arial"/>
      <family val="2"/>
    </font>
    <font>
      <b/>
      <sz val="22"/>
      <name val="Courier"/>
      <family val="3"/>
    </font>
    <font>
      <sz val="10"/>
      <name val="Arial"/>
      <family val="2"/>
    </font>
    <font>
      <b/>
      <sz val="26"/>
      <name val="Arial"/>
      <family val="2"/>
    </font>
    <font>
      <b/>
      <i/>
      <sz val="26"/>
      <name val="Arial"/>
      <family val="2"/>
    </font>
    <font>
      <b/>
      <sz val="20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i/>
      <sz val="22"/>
      <name val="Algerian"/>
      <family val="5"/>
    </font>
    <font>
      <b/>
      <sz val="22"/>
      <name val="Arial"/>
      <family val="2"/>
    </font>
    <font>
      <b/>
      <u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2"/>
    <xf numFmtId="0" fontId="3" fillId="0" borderId="0" xfId="2" applyFont="1"/>
    <xf numFmtId="0" fontId="4" fillId="0" borderId="0" xfId="1" applyFont="1" applyFill="1" applyAlignment="1">
      <alignment horizontal="right"/>
    </xf>
    <xf numFmtId="4" fontId="5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left"/>
    </xf>
    <xf numFmtId="2" fontId="6" fillId="0" borderId="0" xfId="2" applyNumberFormat="1" applyFont="1"/>
    <xf numFmtId="4" fontId="5" fillId="0" borderId="0" xfId="1" applyNumberFormat="1" applyFont="1" applyFill="1"/>
    <xf numFmtId="0" fontId="8" fillId="0" borderId="0" xfId="3" applyFont="1" applyFill="1"/>
    <xf numFmtId="4" fontId="3" fillId="0" borderId="0" xfId="2" applyNumberFormat="1" applyFont="1"/>
    <xf numFmtId="0" fontId="9" fillId="0" borderId="0" xfId="1" applyFont="1" applyFill="1" applyAlignment="1">
      <alignment horizontal="left"/>
    </xf>
    <xf numFmtId="0" fontId="10" fillId="0" borderId="0" xfId="3" applyFont="1" applyFill="1"/>
    <xf numFmtId="0" fontId="11" fillId="0" borderId="0" xfId="1" quotePrefix="1" applyFont="1" applyFill="1" applyAlignment="1">
      <alignment horizont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justify" wrapText="1"/>
    </xf>
    <xf numFmtId="0" fontId="11" fillId="0" borderId="3" xfId="0" applyFont="1" applyBorder="1" applyAlignment="1" applyProtection="1">
      <alignment horizontal="center" vertical="justify" wrapText="1"/>
    </xf>
    <xf numFmtId="0" fontId="11" fillId="0" borderId="4" xfId="0" applyFont="1" applyBorder="1" applyAlignment="1" applyProtection="1">
      <alignment horizontal="center" vertical="justify" wrapText="1"/>
    </xf>
    <xf numFmtId="0" fontId="12" fillId="0" borderId="5" xfId="0" applyFont="1" applyBorder="1"/>
    <xf numFmtId="0" fontId="12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</xf>
    <xf numFmtId="0" fontId="12" fillId="0" borderId="9" xfId="0" applyFont="1" applyBorder="1"/>
    <xf numFmtId="49" fontId="13" fillId="0" borderId="10" xfId="0" applyNumberFormat="1" applyFont="1" applyBorder="1" applyAlignment="1">
      <alignment horizontal="center" vertical="center"/>
    </xf>
    <xf numFmtId="0" fontId="12" fillId="0" borderId="11" xfId="0" applyFont="1" applyBorder="1"/>
    <xf numFmtId="0" fontId="13" fillId="0" borderId="10" xfId="0" applyFont="1" applyBorder="1"/>
    <xf numFmtId="0" fontId="11" fillId="0" borderId="1" xfId="0" applyFont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0" fontId="14" fillId="0" borderId="7" xfId="0" applyFont="1" applyBorder="1"/>
    <xf numFmtId="4" fontId="14" fillId="0" borderId="12" xfId="0" applyNumberFormat="1" applyFont="1" applyBorder="1"/>
    <xf numFmtId="4" fontId="14" fillId="2" borderId="12" xfId="0" applyNumberFormat="1" applyFont="1" applyFill="1" applyBorder="1"/>
    <xf numFmtId="0" fontId="12" fillId="0" borderId="7" xfId="0" applyFont="1" applyBorder="1"/>
    <xf numFmtId="4" fontId="12" fillId="0" borderId="8" xfId="0" applyNumberFormat="1" applyFont="1" applyFill="1" applyBorder="1"/>
    <xf numFmtId="4" fontId="12" fillId="2" borderId="8" xfId="0" applyNumberFormat="1" applyFont="1" applyFill="1" applyBorder="1"/>
    <xf numFmtId="4" fontId="12" fillId="0" borderId="8" xfId="0" applyNumberFormat="1" applyFont="1" applyBorder="1"/>
    <xf numFmtId="0" fontId="12" fillId="0" borderId="13" xfId="0" applyFont="1" applyBorder="1"/>
    <xf numFmtId="0" fontId="11" fillId="0" borderId="6" xfId="0" applyFont="1" applyBorder="1"/>
    <xf numFmtId="4" fontId="12" fillId="0" borderId="6" xfId="0" applyNumberFormat="1" applyFont="1" applyBorder="1"/>
    <xf numFmtId="4" fontId="14" fillId="0" borderId="6" xfId="0" applyNumberFormat="1" applyFont="1" applyBorder="1"/>
    <xf numFmtId="0" fontId="11" fillId="0" borderId="10" xfId="0" applyFont="1" applyBorder="1"/>
    <xf numFmtId="4" fontId="12" fillId="0" borderId="10" xfId="0" applyNumberFormat="1" applyFont="1" applyBorder="1"/>
    <xf numFmtId="4" fontId="14" fillId="0" borderId="10" xfId="0" applyNumberFormat="1" applyFont="1" applyBorder="1"/>
    <xf numFmtId="0" fontId="12" fillId="0" borderId="8" xfId="0" applyFont="1" applyBorder="1" applyAlignment="1">
      <alignment horizontal="left" indent="2"/>
    </xf>
    <xf numFmtId="4" fontId="14" fillId="0" borderId="8" xfId="0" applyNumberFormat="1" applyFont="1" applyBorder="1"/>
    <xf numFmtId="0" fontId="12" fillId="0" borderId="10" xfId="0" applyFont="1" applyBorder="1" applyAlignment="1">
      <alignment horizontal="left" indent="2"/>
    </xf>
    <xf numFmtId="0" fontId="1" fillId="0" borderId="0" xfId="2" applyFont="1"/>
    <xf numFmtId="0" fontId="12" fillId="0" borderId="0" xfId="2" applyFont="1" applyFill="1" applyBorder="1"/>
    <xf numFmtId="0" fontId="7" fillId="0" borderId="0" xfId="2" applyFont="1"/>
  </cellXfs>
  <cellStyles count="4">
    <cellStyle name="Normal" xfId="0" builtinId="0"/>
    <cellStyle name="Normal 4" xfId="2"/>
    <cellStyle name="Normal_ANEXO I Monitoreo FMI (28-05-2002)" xfId="3"/>
    <cellStyle name="Normal_Planillas 1.1 y 1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/TF/IP/18/TF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M/NE/IR/182/Planilla%201.2%20Deveng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EF%20-%20Servidor/2018/Info%20enviada%20a%20CFRF/III%20Trimestre/Devoluci&#243;n/TF18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NCFP/DEUDA/PRESTAMO/Tasas%20de%20Inter&#233;s%20%20para%20%20actualiz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NF MENSUAL"/>
      <sheetName val="ADM. PUBL. NO FINAN 1.1 TRIM"/>
      <sheetName val="ADM. PUBL. NO FINAN 1.1 TRI CAJ"/>
      <sheetName val="(ADM CENTRAL)"/>
      <sheetName val="(ORG DESC)"/>
      <sheetName val="(FDO FIDUC)"/>
      <sheetName val="(CAJA PREVISIONAL)"/>
      <sheetName val="CAJA (ADM CENTRAL)"/>
      <sheetName val="CAJA (ORG DESC)"/>
      <sheetName val="CAJA (FDO FIDUC)"/>
      <sheetName val="CAJA (CAJA PREVISIONAL)"/>
      <sheetName val="PLANILLA 1.2 I TRIM"/>
      <sheetName val="PLANILLA 1.2 II TRIM"/>
      <sheetName val="PLANILLA 1.2 III TRIM"/>
      <sheetName val="PLANILLA 1.2 IV TRIM"/>
    </sheetNames>
    <sheetDataSet>
      <sheetData sheetId="0"/>
      <sheetData sheetId="1">
        <row r="13">
          <cell r="L13">
            <v>4400.1346828599999</v>
          </cell>
        </row>
      </sheetData>
      <sheetData sheetId="2">
        <row r="13">
          <cell r="L13">
            <v>4400.1346828599999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G26">
            <v>58.522947090000002</v>
          </cell>
          <cell r="L26">
            <v>460.92705291000004</v>
          </cell>
          <cell r="M26">
            <v>522.67999999999995</v>
          </cell>
          <cell r="N26">
            <v>0</v>
          </cell>
          <cell r="O26">
            <v>2.39</v>
          </cell>
        </row>
        <row r="27">
          <cell r="L27">
            <v>1070.31</v>
          </cell>
          <cell r="M27">
            <v>0</v>
          </cell>
          <cell r="N27">
            <v>0</v>
          </cell>
          <cell r="O27">
            <v>0</v>
          </cell>
        </row>
        <row r="28">
          <cell r="L28">
            <v>3.98</v>
          </cell>
          <cell r="M28">
            <v>0</v>
          </cell>
          <cell r="N28">
            <v>0</v>
          </cell>
          <cell r="O28">
            <v>0</v>
          </cell>
        </row>
        <row r="29">
          <cell r="L29">
            <v>1066.33</v>
          </cell>
          <cell r="M29">
            <v>0</v>
          </cell>
          <cell r="N29">
            <v>0</v>
          </cell>
          <cell r="O29">
            <v>0</v>
          </cell>
        </row>
        <row r="30">
          <cell r="L30">
            <v>771.3</v>
          </cell>
          <cell r="M30">
            <v>0</v>
          </cell>
          <cell r="N30">
            <v>0</v>
          </cell>
          <cell r="O30">
            <v>0</v>
          </cell>
        </row>
        <row r="31">
          <cell r="L31">
            <v>295.02999999999997</v>
          </cell>
          <cell r="M31">
            <v>0</v>
          </cell>
          <cell r="N31">
            <v>0</v>
          </cell>
          <cell r="O31">
            <v>0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L33">
            <v>293.60000000000002</v>
          </cell>
          <cell r="M33">
            <v>46.74</v>
          </cell>
          <cell r="N33">
            <v>0</v>
          </cell>
          <cell r="O33">
            <v>2.59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190.76</v>
          </cell>
          <cell r="N36">
            <v>0</v>
          </cell>
          <cell r="O36">
            <v>0</v>
          </cell>
        </row>
        <row r="37">
          <cell r="G37">
            <v>21.54</v>
          </cell>
          <cell r="H37">
            <v>0</v>
          </cell>
          <cell r="I37">
            <v>0</v>
          </cell>
          <cell r="J37">
            <v>0</v>
          </cell>
          <cell r="L37">
            <v>169.21669975999998</v>
          </cell>
          <cell r="M37">
            <v>0</v>
          </cell>
          <cell r="N37">
            <v>0</v>
          </cell>
          <cell r="O37">
            <v>0</v>
          </cell>
        </row>
        <row r="39">
          <cell r="G39">
            <v>58.522947090000002</v>
          </cell>
          <cell r="H39">
            <v>0</v>
          </cell>
          <cell r="I39">
            <v>0</v>
          </cell>
          <cell r="J39">
            <v>0</v>
          </cell>
          <cell r="L39">
            <v>398</v>
          </cell>
          <cell r="M39">
            <v>5.92</v>
          </cell>
          <cell r="N39">
            <v>0</v>
          </cell>
          <cell r="O39">
            <v>0</v>
          </cell>
        </row>
        <row r="40">
          <cell r="G40">
            <v>21.536459000000001</v>
          </cell>
          <cell r="H40">
            <v>0</v>
          </cell>
          <cell r="I40">
            <v>0</v>
          </cell>
          <cell r="J40">
            <v>0</v>
          </cell>
          <cell r="L40">
            <v>66.080015880000005</v>
          </cell>
          <cell r="M40">
            <v>372.74</v>
          </cell>
          <cell r="N40">
            <v>0</v>
          </cell>
          <cell r="O40">
            <v>3.3769999999999998</v>
          </cell>
        </row>
        <row r="41">
          <cell r="L41">
            <v>1529.9737367899997</v>
          </cell>
          <cell r="M41">
            <v>0</v>
          </cell>
          <cell r="N41">
            <v>0</v>
          </cell>
          <cell r="O41">
            <v>1.6030000000000006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1.2 (dev)"/>
    </sheetNames>
    <sheetDataSet>
      <sheetData sheetId="0">
        <row r="32">
          <cell r="J32">
            <v>0</v>
          </cell>
          <cell r="K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4D(18)"/>
      <sheetName val="1.4P(18)"/>
      <sheetName val="1.4D (17)"/>
      <sheetName val="1.2(18)"/>
      <sheetName val="1.2 (17)"/>
      <sheetName val="1.3"/>
      <sheetName val="Anexo II"/>
      <sheetName val="Anexo 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A1" t="str">
            <v>DIRECCION NACIONAL DE</v>
          </cell>
        </row>
      </sheetData>
      <sheetData sheetId="63">
        <row r="1">
          <cell r="A1" t="str">
            <v>DIRECCION NACIONAL DE</v>
          </cell>
        </row>
      </sheetData>
      <sheetData sheetId="64">
        <row r="1">
          <cell r="A1" t="str">
            <v>DIRECCION NACIONAL DE</v>
          </cell>
        </row>
      </sheetData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IPC e IPM"/>
      <sheetName val="CER y Tipo Cambio"/>
      <sheetName val="Comparativo"/>
      <sheetName val="Nueva Proyeccion"/>
      <sheetName val="Metodología"/>
      <sheetName val="CER 03 = 42%"/>
      <sheetName val="Monedas"/>
      <sheetName val="CER y TC nuevos 5-6-03"/>
      <sheetName val="BASE AL 04-06"/>
      <sheetName val="Base al 16-7-03"/>
      <sheetName val="Base al 28-7-03"/>
      <sheetName val="Base al  5-8-03"/>
      <sheetName val="Lag del CER"/>
      <sheetName val="Tasas de Interés  para  actuali"/>
      <sheetName val="F.F.D.P."/>
      <sheetName val="Buenos Aires"/>
      <sheetName val="Hoja2"/>
      <sheetName val="DIAS"/>
      <sheetName val="LIBOR"/>
      <sheetName val=""/>
      <sheetName val="Hoja1"/>
      <sheetName val="CER y Tipo Cambio 24-6"/>
      <sheetName val="#REF"/>
      <sheetName val="CER y Tipo Cambio (2)"/>
      <sheetName val="CER y Tipo Cambio (3)"/>
      <sheetName val="Tasas IFIS"/>
      <sheetName val="CER y Tipo Cambio vieja"/>
      <sheetName val="IPC_e_IPM"/>
      <sheetName val="CER_y_Tipo_Cambio"/>
      <sheetName val="Nueva_Proyeccion"/>
      <sheetName val="CER_03_=_42%"/>
      <sheetName val="CER_y_TC_nuevos_5-6-03"/>
      <sheetName val="BASE_AL_04-06"/>
      <sheetName val="Base_al_16-7-03"/>
      <sheetName val="Base_al_28-7-03"/>
      <sheetName val="Base_al__5-8-03"/>
      <sheetName val="Lag_del_CER"/>
      <sheetName val="Tasas_de_Interés__para__actuali"/>
      <sheetName val="F_F_D_P_"/>
      <sheetName val="Buenos_Aires"/>
      <sheetName val="CER_y_Tipo_Cambio_24-6"/>
      <sheetName val="CER_y_Tipo_Cambio_(2)"/>
      <sheetName val="CER_y_Tipo_Cambio_(3)"/>
      <sheetName val="Tasas_IFIS"/>
      <sheetName val="CER_y_Tipo_Cambio_vieja"/>
      <sheetName val="IPC_e_IPM1"/>
      <sheetName val="CER_y_Tipo_Cambio1"/>
      <sheetName val="Nueva_Proyeccion1"/>
      <sheetName val="CER_03_=_42%1"/>
      <sheetName val="CER_y_TC_nuevos_5-6-031"/>
      <sheetName val="BASE_AL_04-061"/>
      <sheetName val="Base_al_16-7-031"/>
      <sheetName val="Base_al_28-7-031"/>
      <sheetName val="Base_al__5-8-031"/>
      <sheetName val="Lag_del_CER1"/>
      <sheetName val="Tasas_de_Interés__para__actual1"/>
      <sheetName val="F_F_D_P_1"/>
      <sheetName val="Buenos_Aires1"/>
      <sheetName val="CER_y_Tipo_Cambio_24-61"/>
      <sheetName val="CER_y_Tipo_Cambio_(2)1"/>
      <sheetName val="CER_y_Tipo_Cambio_(3)1"/>
      <sheetName val="Tasas_IFIS1"/>
      <sheetName val="CER_y_Tipo_Cambio_vieja1"/>
      <sheetName val="CER y Tipo J171Cambio"/>
      <sheetName val="CER E95y Tipo Cambio"/>
      <sheetName val="CER E95|y Tipo Cambio"/>
    </sheetNames>
    <sheetDataSet>
      <sheetData sheetId="0" refreshError="1">
        <row r="4">
          <cell r="C4" t="str">
            <v>Tasas a modificar</v>
          </cell>
        </row>
        <row r="5">
          <cell r="C5">
            <v>37077</v>
          </cell>
        </row>
        <row r="7">
          <cell r="C7">
            <v>0.11130538461538464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"/>
  <sheetViews>
    <sheetView showGridLines="0" tabSelected="1" zoomScale="40" zoomScaleNormal="40" workbookViewId="0">
      <pane xSplit="1" ySplit="12" topLeftCell="E42" activePane="bottomRight" state="frozen"/>
      <selection activeCell="A8" sqref="A8:F60"/>
      <selection pane="topRight" activeCell="A8" sqref="A8:F60"/>
      <selection pane="bottomLeft" activeCell="A8" sqref="A8:F60"/>
      <selection pane="bottomRight" activeCell="A88" sqref="A88"/>
    </sheetView>
  </sheetViews>
  <sheetFormatPr baseColWidth="10" defaultRowHeight="12" x14ac:dyDescent="0.15"/>
  <cols>
    <col min="1" max="1" width="110" style="47" customWidth="1"/>
    <col min="2" max="2" width="23.75" style="2" customWidth="1"/>
    <col min="3" max="3" width="23.125" style="2" customWidth="1"/>
    <col min="4" max="4" width="25.375" style="2" customWidth="1"/>
    <col min="5" max="5" width="21.625" style="2" customWidth="1"/>
    <col min="6" max="6" width="27.625" style="2" customWidth="1"/>
    <col min="7" max="7" width="24.125" style="2" customWidth="1"/>
    <col min="8" max="8" width="23.125" style="2" customWidth="1"/>
    <col min="9" max="9" width="25.375" style="2" customWidth="1"/>
    <col min="10" max="10" width="22" style="2" customWidth="1"/>
    <col min="11" max="11" width="25.75" style="2" customWidth="1"/>
    <col min="12" max="12" width="24.125" style="2" customWidth="1"/>
    <col min="13" max="13" width="23.5" style="2" customWidth="1"/>
    <col min="14" max="14" width="25.375" style="2" customWidth="1"/>
    <col min="15" max="15" width="22" style="2" customWidth="1"/>
    <col min="16" max="16" width="27.625" style="2" customWidth="1"/>
    <col min="17" max="16384" width="11" style="2"/>
  </cols>
  <sheetData>
    <row r="1" spans="1:16" ht="45.75" customHeight="1" x14ac:dyDescent="0.5">
      <c r="A1" s="1"/>
      <c r="D1" s="3"/>
      <c r="E1" s="3"/>
      <c r="F1" s="3"/>
      <c r="I1" s="3"/>
      <c r="J1" s="3"/>
      <c r="K1" s="3"/>
      <c r="N1" s="3"/>
      <c r="O1" s="3"/>
      <c r="P1" s="4" t="s">
        <v>0</v>
      </c>
    </row>
    <row r="2" spans="1:16" ht="45.75" customHeight="1" x14ac:dyDescent="0.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5" t="s">
        <v>2</v>
      </c>
    </row>
    <row r="3" spans="1:16" ht="45.75" customHeight="1" x14ac:dyDescent="0.5">
      <c r="A3" s="6"/>
      <c r="B3" s="3"/>
      <c r="C3" s="3"/>
      <c r="D3" s="3"/>
      <c r="E3" s="3"/>
      <c r="F3" s="7"/>
      <c r="G3" s="3"/>
      <c r="H3" s="3"/>
      <c r="I3" s="3"/>
      <c r="J3" s="3"/>
      <c r="K3" s="7"/>
      <c r="L3" s="3"/>
      <c r="M3" s="3"/>
      <c r="N3" s="3"/>
      <c r="O3" s="3"/>
      <c r="P3" s="8"/>
    </row>
    <row r="4" spans="1:16" ht="45.75" customHeight="1" x14ac:dyDescent="0.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45.75" customHeight="1" x14ac:dyDescent="0.45">
      <c r="A5" s="11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45.75" customHeight="1" x14ac:dyDescent="0.4">
      <c r="A6" s="12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0" customHeight="1" thickBot="1" x14ac:dyDescent="0.45">
      <c r="A7" s="1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74.25" customHeight="1" thickBot="1" x14ac:dyDescent="0.2">
      <c r="A8" s="14" t="s">
        <v>6</v>
      </c>
      <c r="B8" s="15" t="s">
        <v>7</v>
      </c>
      <c r="C8" s="16"/>
      <c r="D8" s="16"/>
      <c r="E8" s="16"/>
      <c r="F8" s="17"/>
      <c r="G8" s="15" t="s">
        <v>8</v>
      </c>
      <c r="H8" s="16"/>
      <c r="I8" s="16"/>
      <c r="J8" s="16"/>
      <c r="K8" s="17"/>
      <c r="L8" s="15" t="s">
        <v>9</v>
      </c>
      <c r="M8" s="16"/>
      <c r="N8" s="16"/>
      <c r="O8" s="16"/>
      <c r="P8" s="17"/>
    </row>
    <row r="9" spans="1:16" ht="30" customHeight="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95.25" customHeight="1" x14ac:dyDescent="0.4">
      <c r="A10" s="20" t="s">
        <v>10</v>
      </c>
      <c r="B10" s="21" t="s">
        <v>11</v>
      </c>
      <c r="C10" s="21" t="s">
        <v>12</v>
      </c>
      <c r="D10" s="21" t="s">
        <v>13</v>
      </c>
      <c r="E10" s="21" t="s">
        <v>14</v>
      </c>
      <c r="F10" s="22" t="s">
        <v>15</v>
      </c>
      <c r="G10" s="21" t="s">
        <v>11</v>
      </c>
      <c r="H10" s="21" t="s">
        <v>12</v>
      </c>
      <c r="I10" s="21" t="s">
        <v>13</v>
      </c>
      <c r="J10" s="21" t="s">
        <v>14</v>
      </c>
      <c r="K10" s="22" t="s">
        <v>15</v>
      </c>
      <c r="L10" s="21" t="s">
        <v>11</v>
      </c>
      <c r="M10" s="21" t="s">
        <v>12</v>
      </c>
      <c r="N10" s="21" t="s">
        <v>13</v>
      </c>
      <c r="O10" s="21" t="s">
        <v>14</v>
      </c>
      <c r="P10" s="22" t="s">
        <v>15</v>
      </c>
    </row>
    <row r="11" spans="1:16" ht="28.5" customHeight="1" thickBot="1" x14ac:dyDescent="0.4">
      <c r="A11" s="23"/>
      <c r="B11" s="24" t="s">
        <v>16</v>
      </c>
      <c r="C11" s="24" t="s">
        <v>17</v>
      </c>
      <c r="D11" s="24" t="s">
        <v>18</v>
      </c>
      <c r="E11" s="24" t="s">
        <v>19</v>
      </c>
      <c r="F11" s="24" t="s">
        <v>20</v>
      </c>
      <c r="G11" s="24" t="s">
        <v>16</v>
      </c>
      <c r="H11" s="24" t="s">
        <v>17</v>
      </c>
      <c r="I11" s="24" t="s">
        <v>18</v>
      </c>
      <c r="J11" s="24" t="s">
        <v>19</v>
      </c>
      <c r="K11" s="24" t="s">
        <v>20</v>
      </c>
      <c r="L11" s="24" t="s">
        <v>16</v>
      </c>
      <c r="M11" s="24" t="s">
        <v>17</v>
      </c>
      <c r="N11" s="24" t="s">
        <v>18</v>
      </c>
      <c r="O11" s="24" t="s">
        <v>19</v>
      </c>
      <c r="P11" s="24" t="s">
        <v>20</v>
      </c>
    </row>
    <row r="12" spans="1:16" ht="1.5" customHeight="1" thickBot="1" x14ac:dyDescent="0.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30" customHeight="1" thickBot="1" x14ac:dyDescent="0.45">
      <c r="A13" s="27" t="s">
        <v>21</v>
      </c>
      <c r="B13" s="28">
        <f>+B14+B18+B19+B20</f>
        <v>0</v>
      </c>
      <c r="C13" s="28">
        <f>+C14+C18+C19+C20</f>
        <v>0</v>
      </c>
      <c r="D13" s="28">
        <f>+D14+D18+D19+D20</f>
        <v>0</v>
      </c>
      <c r="E13" s="28">
        <f>+E14+E18+E19+E20</f>
        <v>0</v>
      </c>
      <c r="F13" s="28">
        <f t="shared" ref="F13:F25" si="0">SUM(B13:E13)</f>
        <v>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34.5" customHeight="1" x14ac:dyDescent="0.4">
      <c r="A14" s="30" t="s">
        <v>22</v>
      </c>
      <c r="B14" s="31">
        <f>SUM(B15:B17)</f>
        <v>0</v>
      </c>
      <c r="C14" s="31">
        <f>SUM(C15:C17)</f>
        <v>0</v>
      </c>
      <c r="D14" s="31">
        <f>SUM(D15:D17)</f>
        <v>0</v>
      </c>
      <c r="E14" s="31">
        <f>SUM(E15:E17)</f>
        <v>0</v>
      </c>
      <c r="F14" s="31">
        <f t="shared" si="0"/>
        <v>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27" customHeight="1" x14ac:dyDescent="0.35">
      <c r="A15" s="33" t="s">
        <v>23</v>
      </c>
      <c r="B15" s="34">
        <v>0</v>
      </c>
      <c r="C15" s="34">
        <v>0</v>
      </c>
      <c r="D15" s="34">
        <v>0</v>
      </c>
      <c r="E15" s="34">
        <v>0</v>
      </c>
      <c r="F15" s="34">
        <f t="shared" si="0"/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ht="27" customHeight="1" x14ac:dyDescent="0.35">
      <c r="A16" s="33" t="s">
        <v>24</v>
      </c>
      <c r="B16" s="34">
        <v>0</v>
      </c>
      <c r="C16" s="34">
        <v>0</v>
      </c>
      <c r="D16" s="34">
        <v>0</v>
      </c>
      <c r="E16" s="34">
        <v>0</v>
      </c>
      <c r="F16" s="34">
        <f t="shared" si="0"/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ht="27" customHeight="1" x14ac:dyDescent="0.35">
      <c r="A17" s="33" t="s">
        <v>25</v>
      </c>
      <c r="B17" s="34">
        <v>0</v>
      </c>
      <c r="C17" s="34">
        <v>0</v>
      </c>
      <c r="D17" s="34">
        <v>0</v>
      </c>
      <c r="E17" s="34">
        <v>0</v>
      </c>
      <c r="F17" s="34">
        <f t="shared" si="0"/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ht="27" customHeight="1" x14ac:dyDescent="0.4">
      <c r="A18" s="30" t="s">
        <v>26</v>
      </c>
      <c r="B18" s="31">
        <v>0</v>
      </c>
      <c r="C18" s="31">
        <v>0</v>
      </c>
      <c r="D18" s="31">
        <v>0</v>
      </c>
      <c r="E18" s="31">
        <v>0</v>
      </c>
      <c r="F18" s="31">
        <f t="shared" si="0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7" customHeight="1" x14ac:dyDescent="0.4">
      <c r="A19" s="30" t="s">
        <v>27</v>
      </c>
      <c r="B19" s="31">
        <v>0</v>
      </c>
      <c r="C19" s="31">
        <v>0</v>
      </c>
      <c r="D19" s="31">
        <v>0</v>
      </c>
      <c r="E19" s="31">
        <v>0</v>
      </c>
      <c r="F19" s="31">
        <f t="shared" si="0"/>
        <v>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7" customHeight="1" x14ac:dyDescent="0.4">
      <c r="A20" s="30" t="s">
        <v>28</v>
      </c>
      <c r="B20" s="31">
        <f>+B21+B22+B25</f>
        <v>0</v>
      </c>
      <c r="C20" s="31">
        <f>+C21+C22+C25</f>
        <v>0</v>
      </c>
      <c r="D20" s="31">
        <f>+D21+D22+D25</f>
        <v>0</v>
      </c>
      <c r="E20" s="31">
        <f>+E21+E22+E25</f>
        <v>0</v>
      </c>
      <c r="F20" s="31">
        <f t="shared" si="0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7" customHeight="1" x14ac:dyDescent="0.35">
      <c r="A21" s="33" t="s">
        <v>29</v>
      </c>
      <c r="B21" s="36">
        <v>0</v>
      </c>
      <c r="C21" s="36">
        <v>0</v>
      </c>
      <c r="D21" s="36">
        <v>0</v>
      </c>
      <c r="E21" s="36">
        <v>0</v>
      </c>
      <c r="F21" s="36">
        <f t="shared" si="0"/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ht="27" customHeight="1" x14ac:dyDescent="0.35">
      <c r="A22" s="33" t="s">
        <v>30</v>
      </c>
      <c r="B22" s="36">
        <f>+B23+B24</f>
        <v>0</v>
      </c>
      <c r="C22" s="36">
        <f>+C23+C24</f>
        <v>0</v>
      </c>
      <c r="D22" s="36">
        <f>+D23+D24</f>
        <v>0</v>
      </c>
      <c r="E22" s="36">
        <f>+E23+E24</f>
        <v>0</v>
      </c>
      <c r="F22" s="36">
        <f t="shared" si="0"/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ht="27" customHeight="1" x14ac:dyDescent="0.35">
      <c r="A23" s="33" t="s">
        <v>31</v>
      </c>
      <c r="B23" s="36">
        <v>0</v>
      </c>
      <c r="C23" s="36">
        <v>0</v>
      </c>
      <c r="D23" s="36">
        <v>0</v>
      </c>
      <c r="E23" s="36">
        <v>0</v>
      </c>
      <c r="F23" s="36">
        <f t="shared" si="0"/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ht="27" customHeight="1" x14ac:dyDescent="0.35">
      <c r="A24" s="33" t="s">
        <v>32</v>
      </c>
      <c r="B24" s="36">
        <v>0</v>
      </c>
      <c r="C24" s="36">
        <v>0</v>
      </c>
      <c r="D24" s="36">
        <v>0</v>
      </c>
      <c r="E24" s="36">
        <v>0</v>
      </c>
      <c r="F24" s="34">
        <f t="shared" si="0"/>
        <v>0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ht="27" customHeight="1" thickBot="1" x14ac:dyDescent="0.4">
      <c r="A25" s="37" t="s">
        <v>33</v>
      </c>
      <c r="B25" s="36">
        <v>0</v>
      </c>
      <c r="C25" s="36">
        <v>0</v>
      </c>
      <c r="D25" s="36">
        <v>0</v>
      </c>
      <c r="E25" s="36">
        <v>0</v>
      </c>
      <c r="F25" s="34">
        <f t="shared" si="0"/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ht="30" hidden="1" customHeight="1" thickBot="1" x14ac:dyDescent="0.4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ht="30" customHeight="1" thickBot="1" x14ac:dyDescent="0.45">
      <c r="A27" s="27" t="s">
        <v>34</v>
      </c>
      <c r="B27" s="28">
        <f>+B28+B29+B35</f>
        <v>0</v>
      </c>
      <c r="C27" s="28">
        <f>+C28+C29+C35</f>
        <v>0</v>
      </c>
      <c r="D27" s="28">
        <f>+D28+D29+D35</f>
        <v>0</v>
      </c>
      <c r="E27" s="28">
        <f>+E28+E29+E35</f>
        <v>0</v>
      </c>
      <c r="F27" s="28">
        <f t="shared" ref="F27:F38" si="1">SUM(B27:E27)</f>
        <v>0</v>
      </c>
      <c r="G27" s="28">
        <f>+G28+G29+G35</f>
        <v>58.522947090000002</v>
      </c>
      <c r="H27" s="28">
        <f>+H28+H29+H35</f>
        <v>0</v>
      </c>
      <c r="I27" s="28">
        <f>+I28+I29+I35</f>
        <v>0</v>
      </c>
      <c r="J27" s="28">
        <f>+J28+J29+J35</f>
        <v>0</v>
      </c>
      <c r="K27" s="28">
        <f>SUM(G27:J27)</f>
        <v>58.522947090000002</v>
      </c>
      <c r="L27" s="28">
        <f>+L28+L29+L35</f>
        <v>1824.8370529099998</v>
      </c>
      <c r="M27" s="28">
        <f>+M28+M29+M35</f>
        <v>569.41999999999996</v>
      </c>
      <c r="N27" s="28">
        <f>+N28+N29+N35</f>
        <v>0</v>
      </c>
      <c r="O27" s="28">
        <f>+O28+O29+O35</f>
        <v>4.9800000000000004</v>
      </c>
      <c r="P27" s="28">
        <f t="shared" ref="P27:P37" si="2">SUM(L27:O27)</f>
        <v>2399.2370529099999</v>
      </c>
    </row>
    <row r="28" spans="1:16" ht="30" customHeight="1" x14ac:dyDescent="0.4">
      <c r="A28" s="30" t="s">
        <v>35</v>
      </c>
      <c r="B28" s="31">
        <f>+'[1]PLANILLA 1.2 III TRIM'!$B$26</f>
        <v>0</v>
      </c>
      <c r="C28" s="31">
        <f>+'[1]PLANILLA 1.2 III TRIM'!$C$26</f>
        <v>0</v>
      </c>
      <c r="D28" s="31">
        <f>+'[2]Planilla 1.2 (dev)'!J32/1000000</f>
        <v>0</v>
      </c>
      <c r="E28" s="31">
        <f>+'[2]Planilla 1.2 (dev)'!K32/1000000</f>
        <v>0</v>
      </c>
      <c r="F28" s="31">
        <f t="shared" si="1"/>
        <v>0</v>
      </c>
      <c r="G28" s="31">
        <f>+'[1]PLANILLA 1.2 III TRIM'!G26</f>
        <v>58.522947090000002</v>
      </c>
      <c r="H28" s="31">
        <f>+'[1]PLANILLA 1.2 III TRIM'!H26</f>
        <v>0</v>
      </c>
      <c r="I28" s="31">
        <f>+'[1]PLANILLA 1.2 III TRIM'!I26</f>
        <v>0</v>
      </c>
      <c r="J28" s="31">
        <f>+'[1]PLANILLA 1.2 III TRIM'!J26</f>
        <v>0</v>
      </c>
      <c r="K28" s="31">
        <f>SUM(G28:J28)</f>
        <v>58.522947090000002</v>
      </c>
      <c r="L28" s="31">
        <f>+'[1]PLANILLA 1.2 III TRIM'!L26</f>
        <v>460.92705291000004</v>
      </c>
      <c r="M28" s="31">
        <f>+'[1]PLANILLA 1.2 III TRIM'!M26</f>
        <v>522.67999999999995</v>
      </c>
      <c r="N28" s="31">
        <f>+'[1]PLANILLA 1.2 III TRIM'!N26</f>
        <v>0</v>
      </c>
      <c r="O28" s="31">
        <f>+'[1]PLANILLA 1.2 III TRIM'!O26</f>
        <v>2.39</v>
      </c>
      <c r="P28" s="31">
        <f t="shared" si="2"/>
        <v>985.99705290999998</v>
      </c>
    </row>
    <row r="29" spans="1:16" ht="30" customHeight="1" x14ac:dyDescent="0.4">
      <c r="A29" s="30" t="s">
        <v>36</v>
      </c>
      <c r="B29" s="31">
        <f>+B30+B31+B34</f>
        <v>0</v>
      </c>
      <c r="C29" s="31">
        <f>+C30+C31+C34</f>
        <v>0</v>
      </c>
      <c r="D29" s="31">
        <f>+D30+D31+D34</f>
        <v>0</v>
      </c>
      <c r="E29" s="31">
        <f>+E30+E31+E34</f>
        <v>0</v>
      </c>
      <c r="F29" s="31">
        <f t="shared" si="1"/>
        <v>0</v>
      </c>
      <c r="G29" s="32"/>
      <c r="H29" s="32"/>
      <c r="I29" s="32"/>
      <c r="J29" s="32"/>
      <c r="K29" s="32">
        <f t="shared" ref="K29:K35" si="3">SUM(G29:J29)</f>
        <v>0</v>
      </c>
      <c r="L29" s="31">
        <f>+'[1]PLANILLA 1.2 III TRIM'!L27</f>
        <v>1070.31</v>
      </c>
      <c r="M29" s="31">
        <f>+'[1]PLANILLA 1.2 III TRIM'!M27</f>
        <v>0</v>
      </c>
      <c r="N29" s="31">
        <f>+'[1]PLANILLA 1.2 III TRIM'!N27</f>
        <v>0</v>
      </c>
      <c r="O29" s="31">
        <f>+'[1]PLANILLA 1.2 III TRIM'!O27</f>
        <v>0</v>
      </c>
      <c r="P29" s="31">
        <f t="shared" si="2"/>
        <v>1070.31</v>
      </c>
    </row>
    <row r="30" spans="1:16" ht="30" customHeight="1" x14ac:dyDescent="0.35">
      <c r="A30" s="33" t="s">
        <v>29</v>
      </c>
      <c r="B30" s="36">
        <v>0</v>
      </c>
      <c r="C30" s="36">
        <v>0</v>
      </c>
      <c r="D30" s="36">
        <v>0</v>
      </c>
      <c r="E30" s="36">
        <v>0</v>
      </c>
      <c r="F30" s="36">
        <f t="shared" si="1"/>
        <v>0</v>
      </c>
      <c r="G30" s="35"/>
      <c r="H30" s="35"/>
      <c r="I30" s="35"/>
      <c r="J30" s="35"/>
      <c r="K30" s="35">
        <f t="shared" si="3"/>
        <v>0</v>
      </c>
      <c r="L30" s="36">
        <f>+'[1]PLANILLA 1.2 III TRIM'!L28</f>
        <v>3.98</v>
      </c>
      <c r="M30" s="36">
        <f>+'[1]PLANILLA 1.2 III TRIM'!M28</f>
        <v>0</v>
      </c>
      <c r="N30" s="36">
        <f>+'[1]PLANILLA 1.2 III TRIM'!N28</f>
        <v>0</v>
      </c>
      <c r="O30" s="36">
        <f>+'[1]PLANILLA 1.2 III TRIM'!O28</f>
        <v>0</v>
      </c>
      <c r="P30" s="36">
        <f t="shared" si="2"/>
        <v>3.98</v>
      </c>
    </row>
    <row r="31" spans="1:16" ht="30" customHeight="1" x14ac:dyDescent="0.35">
      <c r="A31" s="33" t="s">
        <v>30</v>
      </c>
      <c r="B31" s="36">
        <f>+B32+B33</f>
        <v>0</v>
      </c>
      <c r="C31" s="36">
        <f>+C32+C33</f>
        <v>0</v>
      </c>
      <c r="D31" s="36">
        <f>+D32+D33</f>
        <v>0</v>
      </c>
      <c r="E31" s="36">
        <f>+E32+E33</f>
        <v>0</v>
      </c>
      <c r="F31" s="36">
        <f t="shared" si="1"/>
        <v>0</v>
      </c>
      <c r="G31" s="35"/>
      <c r="H31" s="35"/>
      <c r="I31" s="35"/>
      <c r="J31" s="35"/>
      <c r="K31" s="35">
        <f t="shared" si="3"/>
        <v>0</v>
      </c>
      <c r="L31" s="36">
        <f>+'[1]PLANILLA 1.2 III TRIM'!L29</f>
        <v>1066.33</v>
      </c>
      <c r="M31" s="36">
        <f>+'[1]PLANILLA 1.2 III TRIM'!M29</f>
        <v>0</v>
      </c>
      <c r="N31" s="36">
        <f>+'[1]PLANILLA 1.2 III TRIM'!N29</f>
        <v>0</v>
      </c>
      <c r="O31" s="36">
        <f>+'[1]PLANILLA 1.2 III TRIM'!O29</f>
        <v>0</v>
      </c>
      <c r="P31" s="36">
        <f t="shared" si="2"/>
        <v>1066.33</v>
      </c>
    </row>
    <row r="32" spans="1:16" ht="30" customHeight="1" x14ac:dyDescent="0.35">
      <c r="A32" s="33" t="s">
        <v>37</v>
      </c>
      <c r="B32" s="36">
        <f>+'[1]PLANILLA 1.2 III TRIM'!B30</f>
        <v>0</v>
      </c>
      <c r="C32" s="36">
        <f>+'[2]Planilla 1.2 (dev)'!I36/1000000</f>
        <v>0</v>
      </c>
      <c r="D32" s="36">
        <f>+'[2]Planilla 1.2 (dev)'!J36/1000000</f>
        <v>0</v>
      </c>
      <c r="E32" s="36">
        <f>+'[2]Planilla 1.2 (dev)'!K36/1000000</f>
        <v>0</v>
      </c>
      <c r="F32" s="36">
        <f t="shared" si="1"/>
        <v>0</v>
      </c>
      <c r="G32" s="35"/>
      <c r="H32" s="35"/>
      <c r="I32" s="35"/>
      <c r="J32" s="35"/>
      <c r="K32" s="35">
        <f t="shared" si="3"/>
        <v>0</v>
      </c>
      <c r="L32" s="36">
        <f>+'[1]PLANILLA 1.2 III TRIM'!L30</f>
        <v>771.3</v>
      </c>
      <c r="M32" s="36">
        <f>+'[1]PLANILLA 1.2 III TRIM'!M30</f>
        <v>0</v>
      </c>
      <c r="N32" s="36">
        <f>+'[1]PLANILLA 1.2 III TRIM'!N30</f>
        <v>0</v>
      </c>
      <c r="O32" s="36">
        <f>+'[1]PLANILLA 1.2 III TRIM'!O30</f>
        <v>0</v>
      </c>
      <c r="P32" s="36">
        <f t="shared" si="2"/>
        <v>771.3</v>
      </c>
    </row>
    <row r="33" spans="1:16" ht="30" customHeight="1" x14ac:dyDescent="0.35">
      <c r="A33" s="33" t="s">
        <v>38</v>
      </c>
      <c r="B33" s="34">
        <f>+'[1]PLANILLA 1.2 III TRIM'!B31</f>
        <v>0</v>
      </c>
      <c r="C33" s="34">
        <f>+'[1]PLANILLA 1.2 III TRIM'!C31</f>
        <v>0</v>
      </c>
      <c r="D33" s="34">
        <f>+'[1]PLANILLA 1.2 III TRIM'!D31</f>
        <v>0</v>
      </c>
      <c r="E33" s="34">
        <f>+'[1]PLANILLA 1.2 III TRIM'!E31</f>
        <v>0</v>
      </c>
      <c r="F33" s="34">
        <f t="shared" si="1"/>
        <v>0</v>
      </c>
      <c r="G33" s="35"/>
      <c r="H33" s="35"/>
      <c r="I33" s="35"/>
      <c r="J33" s="35"/>
      <c r="K33" s="35">
        <f t="shared" si="3"/>
        <v>0</v>
      </c>
      <c r="L33" s="36">
        <f>+'[1]PLANILLA 1.2 III TRIM'!L31</f>
        <v>295.02999999999997</v>
      </c>
      <c r="M33" s="36">
        <f>+'[1]PLANILLA 1.2 III TRIM'!M31</f>
        <v>0</v>
      </c>
      <c r="N33" s="36">
        <f>+'[1]PLANILLA 1.2 III TRIM'!N31</f>
        <v>0</v>
      </c>
      <c r="O33" s="36">
        <f>+'[1]PLANILLA 1.2 III TRIM'!O31</f>
        <v>0</v>
      </c>
      <c r="P33" s="34">
        <f t="shared" si="2"/>
        <v>295.02999999999997</v>
      </c>
    </row>
    <row r="34" spans="1:16" ht="30" customHeight="1" x14ac:dyDescent="0.35">
      <c r="A34" s="33" t="s">
        <v>33</v>
      </c>
      <c r="B34" s="34">
        <f>+'[1]PLANILLA 1.2 III TRIM'!B32</f>
        <v>0</v>
      </c>
      <c r="C34" s="34">
        <f>+'[1]PLANILLA 1.2 III TRIM'!C32</f>
        <v>0</v>
      </c>
      <c r="D34" s="34">
        <f>+'[1]PLANILLA 1.2 III TRIM'!D32</f>
        <v>0</v>
      </c>
      <c r="E34" s="34">
        <f>+'[1]PLANILLA 1.2 III TRIM'!E32</f>
        <v>0</v>
      </c>
      <c r="F34" s="34">
        <f t="shared" si="1"/>
        <v>0</v>
      </c>
      <c r="G34" s="35"/>
      <c r="H34" s="35"/>
      <c r="I34" s="35"/>
      <c r="J34" s="35"/>
      <c r="K34" s="35">
        <f t="shared" si="3"/>
        <v>0</v>
      </c>
      <c r="L34" s="36">
        <f>+'[1]PLANILLA 1.2 III TRIM'!L32</f>
        <v>0</v>
      </c>
      <c r="M34" s="36">
        <f>+'[1]PLANILLA 1.2 III TRIM'!M32</f>
        <v>0</v>
      </c>
      <c r="N34" s="36">
        <f>+'[1]PLANILLA 1.2 III TRIM'!N32</f>
        <v>0</v>
      </c>
      <c r="O34" s="34">
        <f>+'[1]PLANILLA 1.2 III TRIM'!O32</f>
        <v>0</v>
      </c>
      <c r="P34" s="34">
        <f t="shared" si="2"/>
        <v>0</v>
      </c>
    </row>
    <row r="35" spans="1:16" ht="30" customHeight="1" thickBot="1" x14ac:dyDescent="0.45">
      <c r="A35" s="33" t="s">
        <v>39</v>
      </c>
      <c r="B35" s="31">
        <f>+'[1]PLANILLA 1.2 III TRIM'!B33</f>
        <v>0</v>
      </c>
      <c r="C35" s="31">
        <f>+'[1]PLANILLA 1.2 III TRIM'!C33</f>
        <v>0</v>
      </c>
      <c r="D35" s="31">
        <f>+'[1]PLANILLA 1.2 III TRIM'!D33</f>
        <v>0</v>
      </c>
      <c r="E35" s="31">
        <f>+'[1]PLANILLA 1.2 III TRIM'!E33</f>
        <v>0</v>
      </c>
      <c r="F35" s="31">
        <f t="shared" si="1"/>
        <v>0</v>
      </c>
      <c r="G35" s="32"/>
      <c r="H35" s="32"/>
      <c r="I35" s="32"/>
      <c r="J35" s="32"/>
      <c r="K35" s="32">
        <f t="shared" si="3"/>
        <v>0</v>
      </c>
      <c r="L35" s="36">
        <f>+'[1]PLANILLA 1.2 III TRIM'!L33</f>
        <v>293.60000000000002</v>
      </c>
      <c r="M35" s="36">
        <f>+'[1]PLANILLA 1.2 III TRIM'!M33</f>
        <v>46.74</v>
      </c>
      <c r="N35" s="36">
        <f>+'[1]PLANILLA 1.2 III TRIM'!N33</f>
        <v>0</v>
      </c>
      <c r="O35" s="36">
        <f>+'[1]PLANILLA 1.2 III TRIM'!O33</f>
        <v>2.59</v>
      </c>
      <c r="P35" s="31">
        <f t="shared" si="2"/>
        <v>342.93</v>
      </c>
    </row>
    <row r="36" spans="1:16" ht="30" customHeight="1" thickBot="1" x14ac:dyDescent="0.45">
      <c r="A36" s="27" t="s">
        <v>40</v>
      </c>
      <c r="B36" s="28">
        <f>+B13+B27</f>
        <v>0</v>
      </c>
      <c r="C36" s="28">
        <f>+C13+C27</f>
        <v>0</v>
      </c>
      <c r="D36" s="28">
        <f>+D13+D27</f>
        <v>0</v>
      </c>
      <c r="E36" s="28">
        <f>+E13+E27</f>
        <v>0</v>
      </c>
      <c r="F36" s="28">
        <f t="shared" si="1"/>
        <v>0</v>
      </c>
      <c r="G36" s="28">
        <f>+G13+G27</f>
        <v>58.522947090000002</v>
      </c>
      <c r="H36" s="28">
        <f>+H13+H27</f>
        <v>0</v>
      </c>
      <c r="I36" s="28">
        <f>+I13+I27</f>
        <v>0</v>
      </c>
      <c r="J36" s="28">
        <f>+J13+J27</f>
        <v>0</v>
      </c>
      <c r="K36" s="28">
        <f>SUM(G36:J36)</f>
        <v>58.522947090000002</v>
      </c>
      <c r="L36" s="28">
        <f>+L13+L27</f>
        <v>1824.8370529099998</v>
      </c>
      <c r="M36" s="28">
        <f>+M13+M27</f>
        <v>569.41999999999996</v>
      </c>
      <c r="N36" s="28">
        <f>+N13+N27</f>
        <v>0</v>
      </c>
      <c r="O36" s="28">
        <f>+O13+O27</f>
        <v>4.9800000000000004</v>
      </c>
      <c r="P36" s="28">
        <f t="shared" si="2"/>
        <v>2399.2370529099999</v>
      </c>
    </row>
    <row r="37" spans="1:16" ht="30" customHeight="1" thickBot="1" x14ac:dyDescent="0.45">
      <c r="A37" s="27" t="s">
        <v>41</v>
      </c>
      <c r="B37" s="28">
        <f>+B36-B18</f>
        <v>0</v>
      </c>
      <c r="C37" s="28">
        <f>+C36-C18</f>
        <v>0</v>
      </c>
      <c r="D37" s="28">
        <f>+D36-D18</f>
        <v>0</v>
      </c>
      <c r="E37" s="28">
        <f>+E36-E18</f>
        <v>0</v>
      </c>
      <c r="F37" s="28">
        <f t="shared" si="1"/>
        <v>0</v>
      </c>
      <c r="G37" s="28">
        <f>+G36-G18</f>
        <v>58.522947090000002</v>
      </c>
      <c r="H37" s="28">
        <f>+H36-H18</f>
        <v>0</v>
      </c>
      <c r="I37" s="28">
        <f>+I36-I18</f>
        <v>0</v>
      </c>
      <c r="J37" s="28">
        <f>+J36-J18</f>
        <v>0</v>
      </c>
      <c r="K37" s="28">
        <f>SUM(G37:J37)</f>
        <v>58.522947090000002</v>
      </c>
      <c r="L37" s="28">
        <f>+L36-L18</f>
        <v>1824.8370529099998</v>
      </c>
      <c r="M37" s="28">
        <f>+M36-M18</f>
        <v>569.41999999999996</v>
      </c>
      <c r="N37" s="28">
        <f>+N36-N18</f>
        <v>0</v>
      </c>
      <c r="O37" s="28">
        <f>+O36-O18</f>
        <v>4.9800000000000004</v>
      </c>
      <c r="P37" s="28">
        <f t="shared" si="2"/>
        <v>2399.2370529099999</v>
      </c>
    </row>
    <row r="38" spans="1:16" ht="30" customHeight="1" x14ac:dyDescent="0.4">
      <c r="A38" s="38" t="s">
        <v>42</v>
      </c>
      <c r="B38" s="39">
        <f>+'[1]PLANILLA 1.2 III TRIM'!B36</f>
        <v>0</v>
      </c>
      <c r="C38" s="39">
        <f>+'[1]PLANILLA 1.2 III TRIM'!C36</f>
        <v>0</v>
      </c>
      <c r="D38" s="39">
        <f>+'[1]PLANILLA 1.2 III TRIM'!D36</f>
        <v>0</v>
      </c>
      <c r="E38" s="40">
        <f>+'[1]PLANILLA 1.2 III TRIM'!E36</f>
        <v>0</v>
      </c>
      <c r="F38" s="40">
        <f t="shared" si="1"/>
        <v>0</v>
      </c>
      <c r="G38" s="40">
        <f>+'[1]PLANILLA 1.2 III TRIM'!G36</f>
        <v>0</v>
      </c>
      <c r="H38" s="40">
        <f>+'[1]PLANILLA 1.2 III TRIM'!H36</f>
        <v>0</v>
      </c>
      <c r="I38" s="40">
        <f>+'[1]PLANILLA 1.2 III TRIM'!I36</f>
        <v>0</v>
      </c>
      <c r="J38" s="40">
        <f>+'[1]PLANILLA 1.2 III TRIM'!J36</f>
        <v>0</v>
      </c>
      <c r="K38" s="40">
        <f>SUM(G38:J38)</f>
        <v>0</v>
      </c>
      <c r="L38" s="40">
        <f>+'[1]PLANILLA 1.2 III TRIM'!L36</f>
        <v>0</v>
      </c>
      <c r="M38" s="40">
        <f>+'[1]PLANILLA 1.2 III TRIM'!M36</f>
        <v>190.76</v>
      </c>
      <c r="N38" s="40">
        <f>+'[1]PLANILLA 1.2 III TRIM'!N36</f>
        <v>0</v>
      </c>
      <c r="O38" s="40">
        <f>+'[1]PLANILLA 1.2 III TRIM'!O36</f>
        <v>0</v>
      </c>
      <c r="P38" s="40">
        <f>+L38+M38+N38+O38</f>
        <v>190.76</v>
      </c>
    </row>
    <row r="39" spans="1:16" ht="30" customHeight="1" thickBot="1" x14ac:dyDescent="0.45">
      <c r="A39" s="41" t="s">
        <v>43</v>
      </c>
      <c r="B39" s="42">
        <f>+'[1]PLANILLA 1.2 III TRIM'!B37</f>
        <v>0</v>
      </c>
      <c r="C39" s="42">
        <f>+'[1]PLANILLA 1.2 III TRIM'!C37</f>
        <v>0</v>
      </c>
      <c r="D39" s="42">
        <f>+'[1]PLANILLA 1.2 III TRIM'!D37</f>
        <v>0</v>
      </c>
      <c r="E39" s="42">
        <f>+'[1]PLANILLA 1.2 III TRIM'!E37</f>
        <v>0</v>
      </c>
      <c r="F39" s="43">
        <f>+SUM(B39:E39)</f>
        <v>0</v>
      </c>
      <c r="G39" s="42">
        <f>+'[1]PLANILLA 1.2 III TRIM'!G37</f>
        <v>21.54</v>
      </c>
      <c r="H39" s="42">
        <f>+'[1]PLANILLA 1.2 III TRIM'!H37</f>
        <v>0</v>
      </c>
      <c r="I39" s="42">
        <f>+'[1]PLANILLA 1.2 III TRIM'!I37</f>
        <v>0</v>
      </c>
      <c r="J39" s="42">
        <f>+'[1]PLANILLA 1.2 III TRIM'!J37</f>
        <v>0</v>
      </c>
      <c r="K39" s="43">
        <f>SUM(G39:J39)</f>
        <v>21.54</v>
      </c>
      <c r="L39" s="42">
        <f>+'[1]PLANILLA 1.2 III TRIM'!L37</f>
        <v>169.21669975999998</v>
      </c>
      <c r="M39" s="42">
        <f>+'[1]PLANILLA 1.2 III TRIM'!M37</f>
        <v>0</v>
      </c>
      <c r="N39" s="42">
        <f>+'[1]PLANILLA 1.2 III TRIM'!N37</f>
        <v>0</v>
      </c>
      <c r="O39" s="42">
        <f>+'[1]PLANILLA 1.2 III TRIM'!O37</f>
        <v>0</v>
      </c>
      <c r="P39" s="43">
        <f>+L39+M39+N39+O39</f>
        <v>169.21669975999998</v>
      </c>
    </row>
    <row r="40" spans="1:16" ht="30" customHeight="1" x14ac:dyDescent="0.4">
      <c r="A40" s="38" t="s">
        <v>44</v>
      </c>
      <c r="B40" s="40">
        <f t="shared" ref="B40:P40" si="4">+B41+B42</f>
        <v>0</v>
      </c>
      <c r="C40" s="40">
        <f t="shared" si="4"/>
        <v>0</v>
      </c>
      <c r="D40" s="40">
        <f t="shared" si="4"/>
        <v>0</v>
      </c>
      <c r="E40" s="40">
        <f t="shared" si="4"/>
        <v>0</v>
      </c>
      <c r="F40" s="40">
        <f t="shared" si="4"/>
        <v>0</v>
      </c>
      <c r="G40" s="40">
        <f t="shared" si="4"/>
        <v>80.05940609000001</v>
      </c>
      <c r="H40" s="40">
        <f t="shared" si="4"/>
        <v>0</v>
      </c>
      <c r="I40" s="40">
        <f t="shared" si="4"/>
        <v>0</v>
      </c>
      <c r="J40" s="40">
        <f t="shared" si="4"/>
        <v>0</v>
      </c>
      <c r="K40" s="40">
        <f t="shared" si="4"/>
        <v>80.05940609000001</v>
      </c>
      <c r="L40" s="40">
        <f t="shared" si="4"/>
        <v>464.08001588000002</v>
      </c>
      <c r="M40" s="40">
        <f t="shared" si="4"/>
        <v>378.66</v>
      </c>
      <c r="N40" s="40">
        <f t="shared" si="4"/>
        <v>0</v>
      </c>
      <c r="O40" s="40">
        <f t="shared" si="4"/>
        <v>3.3769999999999998</v>
      </c>
      <c r="P40" s="40">
        <f t="shared" si="4"/>
        <v>846.11701588000005</v>
      </c>
    </row>
    <row r="41" spans="1:16" ht="30" customHeight="1" x14ac:dyDescent="0.4">
      <c r="A41" s="44" t="s">
        <v>45</v>
      </c>
      <c r="B41" s="36">
        <f>+'[1]PLANILLA 1.2 III TRIM'!B39</f>
        <v>0</v>
      </c>
      <c r="C41" s="36">
        <f>+'[1]PLANILLA 1.2 III TRIM'!C39</f>
        <v>0</v>
      </c>
      <c r="D41" s="36">
        <f>+'[1]PLANILLA 1.2 III TRIM'!D39</f>
        <v>0</v>
      </c>
      <c r="E41" s="36">
        <f>+'[1]PLANILLA 1.2 III TRIM'!E39</f>
        <v>0</v>
      </c>
      <c r="F41" s="45">
        <f>SUM(B41:E41)</f>
        <v>0</v>
      </c>
      <c r="G41" s="36">
        <f>+'[1]PLANILLA 1.2 III TRIM'!G39</f>
        <v>58.522947090000002</v>
      </c>
      <c r="H41" s="36">
        <f>+'[1]PLANILLA 1.2 III TRIM'!H39</f>
        <v>0</v>
      </c>
      <c r="I41" s="36">
        <f>+'[1]PLANILLA 1.2 III TRIM'!I39</f>
        <v>0</v>
      </c>
      <c r="J41" s="36">
        <f>+'[1]PLANILLA 1.2 III TRIM'!J39</f>
        <v>0</v>
      </c>
      <c r="K41" s="45">
        <f>SUM(G41:J41)</f>
        <v>58.522947090000002</v>
      </c>
      <c r="L41" s="45">
        <f>+'[1]PLANILLA 1.2 III TRIM'!L39</f>
        <v>398</v>
      </c>
      <c r="M41" s="45">
        <f>+'[1]PLANILLA 1.2 III TRIM'!M39</f>
        <v>5.92</v>
      </c>
      <c r="N41" s="45">
        <f>+'[1]PLANILLA 1.2 III TRIM'!N39</f>
        <v>0</v>
      </c>
      <c r="O41" s="45">
        <f>+'[1]PLANILLA 1.2 III TRIM'!O39</f>
        <v>0</v>
      </c>
      <c r="P41" s="45">
        <f>+L41+M41+N41+O41</f>
        <v>403.92</v>
      </c>
    </row>
    <row r="42" spans="1:16" ht="30" customHeight="1" thickBot="1" x14ac:dyDescent="0.45">
      <c r="A42" s="46" t="s">
        <v>46</v>
      </c>
      <c r="B42" s="36">
        <f>+'[1]PLANILLA 1.2 III TRIM'!B40</f>
        <v>0</v>
      </c>
      <c r="C42" s="36">
        <f>+'[1]PLANILLA 1.2 III TRIM'!C40</f>
        <v>0</v>
      </c>
      <c r="D42" s="36">
        <f>+'[1]PLANILLA 1.2 III TRIM'!D40</f>
        <v>0</v>
      </c>
      <c r="E42" s="42">
        <f>+'[1]PLANILLA 1.2 III TRIM'!E40</f>
        <v>0</v>
      </c>
      <c r="F42" s="43">
        <f>+SUM(B42:E42)</f>
        <v>0</v>
      </c>
      <c r="G42" s="43">
        <f>+'[1]PLANILLA 1.2 III TRIM'!G40</f>
        <v>21.536459000000001</v>
      </c>
      <c r="H42" s="43">
        <f>+'[1]PLANILLA 1.2 III TRIM'!H40</f>
        <v>0</v>
      </c>
      <c r="I42" s="43">
        <f>+'[1]PLANILLA 1.2 III TRIM'!I40</f>
        <v>0</v>
      </c>
      <c r="J42" s="43">
        <f>+'[1]PLANILLA 1.2 III TRIM'!J40</f>
        <v>0</v>
      </c>
      <c r="K42" s="43">
        <f>+G42+H42+I42+J42</f>
        <v>21.536459000000001</v>
      </c>
      <c r="L42" s="43">
        <f>+'[1]PLANILLA 1.2 III TRIM'!L40</f>
        <v>66.080015880000005</v>
      </c>
      <c r="M42" s="43">
        <f>+'[1]PLANILLA 1.2 III TRIM'!M40</f>
        <v>372.74</v>
      </c>
      <c r="N42" s="43">
        <f>+'[1]PLANILLA 1.2 III TRIM'!N40</f>
        <v>0</v>
      </c>
      <c r="O42" s="43">
        <f>+'[1]PLANILLA 1.2 III TRIM'!O40</f>
        <v>3.3769999999999998</v>
      </c>
      <c r="P42" s="43">
        <f>+L42+M42+N42+O42</f>
        <v>442.19701588000004</v>
      </c>
    </row>
    <row r="43" spans="1:16" ht="30" customHeight="1" thickBot="1" x14ac:dyDescent="0.45">
      <c r="A43" s="27" t="s">
        <v>47</v>
      </c>
      <c r="B43" s="28">
        <f t="shared" ref="B43:P43" si="5">B36+B39-B38-B40</f>
        <v>0</v>
      </c>
      <c r="C43" s="28">
        <f t="shared" si="5"/>
        <v>0</v>
      </c>
      <c r="D43" s="28">
        <f t="shared" si="5"/>
        <v>0</v>
      </c>
      <c r="E43" s="28">
        <f t="shared" si="5"/>
        <v>0</v>
      </c>
      <c r="F43" s="28">
        <f t="shared" si="5"/>
        <v>0</v>
      </c>
      <c r="G43" s="28">
        <f t="shared" si="5"/>
        <v>3.5409999999842512E-3</v>
      </c>
      <c r="H43" s="28">
        <f t="shared" si="5"/>
        <v>0</v>
      </c>
      <c r="I43" s="28">
        <f t="shared" si="5"/>
        <v>0</v>
      </c>
      <c r="J43" s="28">
        <f t="shared" si="5"/>
        <v>0</v>
      </c>
      <c r="K43" s="28">
        <f t="shared" si="5"/>
        <v>3.5409999999842512E-3</v>
      </c>
      <c r="L43" s="28">
        <f>+'[1]PLANILLA 1.2 III TRIM'!L41</f>
        <v>1529.9737367899997</v>
      </c>
      <c r="M43" s="28">
        <f>+'[1]PLANILLA 1.2 III TRIM'!M41</f>
        <v>0</v>
      </c>
      <c r="N43" s="28">
        <f>+'[1]PLANILLA 1.2 III TRIM'!N41</f>
        <v>0</v>
      </c>
      <c r="O43" s="28">
        <f>+'[1]PLANILLA 1.2 III TRIM'!O41</f>
        <v>1.6030000000000006</v>
      </c>
      <c r="P43" s="28">
        <f t="shared" si="5"/>
        <v>1531.5767367899994</v>
      </c>
    </row>
    <row r="44" spans="1:16" ht="19.5" customHeight="1" x14ac:dyDescent="0.15"/>
    <row r="45" spans="1:16" ht="27" x14ac:dyDescent="0.35">
      <c r="A45" s="48" t="s">
        <v>48</v>
      </c>
    </row>
    <row r="46" spans="1:16" ht="27" x14ac:dyDescent="0.35">
      <c r="A46" s="48" t="s">
        <v>49</v>
      </c>
    </row>
    <row r="136" spans="2:13" ht="12.75" x14ac:dyDescent="0.2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</sheetData>
  <mergeCells count="3">
    <mergeCell ref="B8:F8"/>
    <mergeCell ref="G8:K8"/>
    <mergeCell ref="L8:P8"/>
  </mergeCells>
  <printOptions horizontalCentered="1" verticalCentered="1"/>
  <pageMargins left="0.16" right="0.12" top="0.25" bottom="1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1.2(18)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U.E.F.:</dc:creator>
  <cp:lastModifiedBy>U.E.F.:</cp:lastModifiedBy>
  <dcterms:created xsi:type="dcterms:W3CDTF">2018-12-19T13:07:50Z</dcterms:created>
  <dcterms:modified xsi:type="dcterms:W3CDTF">2018-12-19T13:08:01Z</dcterms:modified>
</cp:coreProperties>
</file>